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elias\Downloads\"/>
    </mc:Choice>
  </mc:AlternateContent>
  <xr:revisionPtr revIDLastSave="0" documentId="13_ncr:1_{6E91E1CB-E4F2-47B4-9CCD-D39B3E3CB980}" xr6:coauthVersionLast="47" xr6:coauthVersionMax="47" xr10:uidLastSave="{00000000-0000-0000-0000-000000000000}"/>
  <bookViews>
    <workbookView xWindow="-108" yWindow="-108" windowWidth="23256" windowHeight="12456" xr2:uid="{D99BC3E4-298B-4AC0-BAFB-343FE6F56B51}"/>
  </bookViews>
  <sheets>
    <sheet name="fuente VM 2024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6" i="1" l="1"/>
  <c r="Q66" i="1"/>
  <c r="P66" i="1"/>
  <c r="K66" i="1"/>
  <c r="J66" i="1"/>
  <c r="I66" i="1"/>
  <c r="D66" i="1"/>
  <c r="C66" i="1"/>
  <c r="B66" i="1"/>
  <c r="R46" i="1"/>
  <c r="Q46" i="1"/>
  <c r="P46" i="1"/>
  <c r="K46" i="1"/>
  <c r="J46" i="1"/>
  <c r="I46" i="1"/>
  <c r="D46" i="1"/>
  <c r="C46" i="1"/>
  <c r="B46" i="1"/>
  <c r="R27" i="1"/>
  <c r="Q27" i="1"/>
  <c r="P27" i="1"/>
  <c r="K27" i="1"/>
  <c r="J27" i="1"/>
  <c r="I27" i="1"/>
  <c r="D27" i="1"/>
  <c r="C27" i="1"/>
  <c r="B27" i="1"/>
</calcChain>
</file>

<file path=xl/sharedStrings.xml><?xml version="1.0" encoding="utf-8"?>
<sst xmlns="http://schemas.openxmlformats.org/spreadsheetml/2006/main" count="226" uniqueCount="107">
  <si>
    <t>Objetivos</t>
  </si>
  <si>
    <t>1. Evaluar la satisfacción del cliente teniendo en cuenta sus expectativas y recomendaciones con la marca, adicional de fomentarla voz a voz en la comunidad.</t>
  </si>
  <si>
    <t>2. Reducir la cantidad de encuestas detractoras y pasivas, manteniendo un margen de maximo 2 respuestas por mes.</t>
  </si>
  <si>
    <t>3. Aumentar la cantidad de encuestas frente a las del año anterior, así mismo poder identificar los factores que afectan los procesos.</t>
  </si>
  <si>
    <t>4. Lograr una mayor fidelización con los clientes,  teniendo en cuenta los PDV y cada proceso que se sigue en ventas.</t>
  </si>
  <si>
    <t>PRIMER TRIMESTRE AREA DE VENTAS</t>
  </si>
  <si>
    <t>PDV</t>
  </si>
  <si>
    <t>ENERO</t>
  </si>
  <si>
    <t>FEBRERO</t>
  </si>
  <si>
    <t>MARZO</t>
  </si>
  <si>
    <t>Total encuestas  2023</t>
  </si>
  <si>
    <t>Total encuestas  2024</t>
  </si>
  <si>
    <t>NPS 2024</t>
  </si>
  <si>
    <t>Observación</t>
  </si>
  <si>
    <t>Planes de accion</t>
  </si>
  <si>
    <t>fecha de ejecución</t>
  </si>
  <si>
    <t>Estado</t>
  </si>
  <si>
    <t>Fecha de ejecución</t>
  </si>
  <si>
    <t>Venecia</t>
  </si>
  <si>
    <t>Se evidencian falencia como el acompañamiento en la entrega del vehiculo.</t>
  </si>
  <si>
    <t>De acuerdo con las falencias encontradas, se desea conocer primero los procesos que tiene cada asesor, es decir conociendo su perfil, después de este espacio se realizará una actividad donde incluira los puntos a evaluar, la actividad se enfocara en la concentración y en las habilidades, ya que en el proceso de explicación los participantes tendrán un balón o una pelota pequeña la cual deberán pasar a su compañero, queda eliminado la persona que tenga una reacción o intención de atrapar el balon cuando no corresponda, adicional se tendrá material de apoyo visual.</t>
  </si>
  <si>
    <t>02 de mayo de 2024</t>
  </si>
  <si>
    <t>EJECUTADO</t>
  </si>
  <si>
    <t>Se evidencian falencias como el acompañamiento en la entrega del vehiculo, ademas de retornos por instalación de accesorios.</t>
  </si>
  <si>
    <t>Se evidencian falencias como el retorno por aclaración de dudas, conocimiento en el producto y la oferta de financiamiento.</t>
  </si>
  <si>
    <t>Kennedy</t>
  </si>
  <si>
    <t>Se evidencian falencias como el acompañamiento en la entrega y en la compra del vehiculo. Adicional tambien el retorno ya sea por proceso o duda del cliente.</t>
  </si>
  <si>
    <t>Se evidencia falencia como la amabilidad, el tiempo en entrega y los retornos frente a la alaración de dudas o preguntas del vehiculo.</t>
  </si>
  <si>
    <t>Se evidencian falencias como el acompañamiento en la entrega y la oferta de financiamiento de la motocicleta.</t>
  </si>
  <si>
    <t>Soacha</t>
  </si>
  <si>
    <t>Se evidencian falencias en la disponibilidad de la motocicleta, ademas del acompañamiento en la compra de la motocicleta.</t>
  </si>
  <si>
    <t>No se evidenciaron factores negativos en los procesos</t>
  </si>
  <si>
    <t>Bosa Centro</t>
  </si>
  <si>
    <t>Se evidencian falencias como el acompañamiento en la entrega y en la compra del vehiculo. Adicional tambien el retorno por entrega de obsequios</t>
  </si>
  <si>
    <t>Se evidencia retorno por aclaración de dudas frente al proceso o ala motocicleta</t>
  </si>
  <si>
    <t>Se evidencian falencias como el acompañamiento en la entrega y retorno por obsequios.</t>
  </si>
  <si>
    <t>Paloquemao</t>
  </si>
  <si>
    <t>Fontibon</t>
  </si>
  <si>
    <t>Se evidencian falencias como el retorno por obsequios, la amabilidad y la disponibilidad de la motocicleta.</t>
  </si>
  <si>
    <t>7 de Agosto</t>
  </si>
  <si>
    <t>Se evidencia retorno por inconveniente de motocicleta</t>
  </si>
  <si>
    <t xml:space="preserve">Retorno por documentación pendiente </t>
  </si>
  <si>
    <t>Se evidencian falencias como el acompañamiento en la entrega de la motocicleta, retorno por inconvenientes, disponibilidad y amabilidad</t>
  </si>
  <si>
    <t>Soacha 2</t>
  </si>
  <si>
    <t>Se evidencian falencias como el acompañamiento en la entrega, oferta de financiamiento y el retorno fente a dudas o aclariones.</t>
  </si>
  <si>
    <t>Calle 127</t>
  </si>
  <si>
    <t>Se evidencian falencias como el acompañamiento en la entrega del vehiculo y las ofertas de financiamiento.</t>
  </si>
  <si>
    <t>Suba</t>
  </si>
  <si>
    <t>TOTAL MES</t>
  </si>
  <si>
    <t>SEGUNDO TRIMESTRE AREA DE VENTAS</t>
  </si>
  <si>
    <t>ABRIL</t>
  </si>
  <si>
    <t>MAYO</t>
  </si>
  <si>
    <t>JUNIO</t>
  </si>
  <si>
    <t>Se identifica retornos por entrega de obsequios, acompañamiento en la entrega y la oferta de financiación.</t>
  </si>
  <si>
    <t xml:space="preserve"> Se realiza visitas en algunos puntos para ofrecer apoyo en el proceso de compra determinando los procesos y evidenciando falencias para reforzar dentro de las capacitaciones, se tiene como observación que realizan un buen proceso y se ofrece buena atención al cliente, sin embargo, los clientes o consumidores tienen disgustos o inconformidades con factores que estan fuera de la jurisdicción de la empresa.</t>
  </si>
  <si>
    <t>13 de junio de 2024</t>
  </si>
  <si>
    <t>Se identifica falencias como el retorno por obsequios, tiempo de entrega y disponilidad del vehiculo.</t>
  </si>
  <si>
    <t>20 de junio de 2024</t>
  </si>
  <si>
    <t>Se identifica falencia como la oferta de financiamiento.</t>
  </si>
  <si>
    <t>Se identifican falencias como retorno por documentos pendientes, adicional el acompañamiento en la entrega.</t>
  </si>
  <si>
    <t>Se identifica falencias como retorno por inconveniente falla de la motocicletay el acompañamiento en la entrega d</t>
  </si>
  <si>
    <t>Se identifica falencias como tiempo de entrega y disponilidad del vehiculo.</t>
  </si>
  <si>
    <t>Se identifica falencias como retorno por documentos pendientes.</t>
  </si>
  <si>
    <t>Se identifica falencias como el retorno frente a aclaración de dudas en procesos y la disponibilidad de motocicleta.</t>
  </si>
  <si>
    <t>Se identifica falencias como tiempos de entrega y acompañamientos en la entrega del vehiculo.</t>
  </si>
  <si>
    <t>Se identifica falencias como el retorno por obsequios y disponilidad del vehiculo.</t>
  </si>
  <si>
    <t>Se identifica falencias como la instalación de accesorios y disponilidad del vehiculo.</t>
  </si>
  <si>
    <t>Se identifica falencias como la disponibilidad de la motocileta, acompañamiento de la motocicleta y retorno por documentos.</t>
  </si>
  <si>
    <t>Se identifica falencias como retornos por instalación de accesorios y no tuvo atributos de experiencia de compra.</t>
  </si>
  <si>
    <t>Se identifica falencias como la disponibilidad de vehiculo y oferta de financiamiento.</t>
  </si>
  <si>
    <t>Se identifica falencias como retorno frente a dudas de la motocicleta y disponilidad del vehiculo.</t>
  </si>
  <si>
    <t>Se identifica falencias como disponibilidad de la motocicleta y tiempo de entrega.</t>
  </si>
  <si>
    <t>Se identifica falencias como la oferta de financiamiento, retorno por inconveniente y disponilidad del vehiculo.</t>
  </si>
  <si>
    <t>Se identifica falencias como oferta de financiamiento y amabilidad a la hora de comprar una motocicleta.</t>
  </si>
  <si>
    <t>Se identifica falencia como la disponibilidad del vehiculo.</t>
  </si>
  <si>
    <t>TERCER TRIMESTRE AREA DE VENTAS</t>
  </si>
  <si>
    <t>JULIO</t>
  </si>
  <si>
    <t>AGOSTO</t>
  </si>
  <si>
    <t>SEPTIEMBRE</t>
  </si>
  <si>
    <t>Se identifica falencias como disponibilidad de la motocicleta y oferta de financiación.</t>
  </si>
  <si>
    <t>Se identifica falencias como oferta de financiación y retornos por obsequios.</t>
  </si>
  <si>
    <t>Se identifica falencias como disponibilidad del vehiculo y retorno por entrega de obsequios, inconveniente en la moto y aclaración frente al proceso</t>
  </si>
  <si>
    <t>No se evidenciaron factores negativos en los procesos.</t>
  </si>
  <si>
    <t>Se identifica falencias como inconveniente tecnico con la motocicleta y tiempo de entrega.</t>
  </si>
  <si>
    <t>Se identifica falencias como entrega de obsequios.</t>
  </si>
  <si>
    <t>Se identifica falencias como disponibilidad de la motocicleta, tiempo de entrega y retornos por obsequios.</t>
  </si>
  <si>
    <t>Se identifica falencias como oferta de financiación  y retornos por inconvenientes tecnicos.</t>
  </si>
  <si>
    <t>33.3.%</t>
  </si>
  <si>
    <t>Se identifica falencias como acompañamiento en la compra y disponibilidad de la motocicleta.</t>
  </si>
  <si>
    <t>Se identifica falencias como disponibilidad de la motocicleta, oferta de financiación y retornos por obsequios.</t>
  </si>
  <si>
    <t>Se identifica falencias como el retorno por entrega de obsequios.</t>
  </si>
  <si>
    <t>Se identifica falencias como disponibilidad  y retornos por obsequios.</t>
  </si>
  <si>
    <t>Se identifica falencias como acompañamiento en la entrega y conocimiento del producto.</t>
  </si>
  <si>
    <t>Se identifica falencia como disponibilidad de la motocicleta.</t>
  </si>
  <si>
    <t>Se identifica falencias como inconveniente tecnico de la motocicleta.</t>
  </si>
  <si>
    <t>Se identifica falencias como disponibilidad del vehiculo y acompañamiento en la entrega.</t>
  </si>
  <si>
    <t>Se identifica falencias como procesos pendientes con el credito, disponibilidad de la moto y tiempo de entrega.</t>
  </si>
  <si>
    <t>Se identifica falencias como oferta de financiación, tiempo de entrega, disponibilidad de la motocicleta y retornos por obsequios.</t>
  </si>
  <si>
    <t>Se identifica falencias como disponibilidad del vehiculo y retorno por entrega de obsequios.</t>
  </si>
  <si>
    <t>Se identifica falencias como oferta de financiación, tiempo de entrega y disponibilidad de la motocicleta.</t>
  </si>
  <si>
    <t>Se identifica falencias como oferta de financiación y tiempo de entrega.</t>
  </si>
  <si>
    <t>PLAZA</t>
  </si>
  <si>
    <t>se realiza capacitaciones de servicio al cliente y protocolos de servicio</t>
  </si>
  <si>
    <t>Se da continuidad con actividades de clinica de ventas, dentro de procesos de capacitación y reuniones de seguimiento por parte de los trabajadores y jefes de area</t>
  </si>
  <si>
    <t>dentro de capacitaciones con los PDV</t>
  </si>
  <si>
    <t>Clinica de venas, protocolos de servicio al clilente</t>
  </si>
  <si>
    <t>Durante reuniones con los PDV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</si>
</sst>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30"/>
      <color theme="1"/>
      <name val="Aptos Narrow"/>
      <family val="2"/>
      <scheme val="minor"/>
    </font>
    <font>
      <sz val="20"/>
      <color theme="1"/>
      <name val="Aptos Narrow"/>
      <family val="2"/>
      <scheme val="minor"/>
    </font>
    <font>
      <b/>
      <sz val="11"/>
      <color indexed="8"/>
      <name val="Calibri"/>
      <family val="2"/>
    </font>
    <font>
      <sz val="11"/>
      <color indexed="8"/>
      <name val="Calibri"/>
      <family val="2"/>
    </font>
    <font>
      <sz val="11"/>
      <name val="Calibri"/>
      <family val="2"/>
    </font>
    <font>
      <sz val="10"/>
      <color theme="1"/>
      <name val="Calibri"/>
      <family val="2"/>
    </font>
    <font>
      <sz val="11"/>
      <color theme="1"/>
      <name val="Calibri"/>
      <family val="2"/>
    </font>
  </fonts>
  <fills count="9">
    <fill>
      <patternFill patternType="none"/>
    </fill>
    <fill>
      <patternFill patternType="gray125"/>
    </fill>
    <fill>
      <patternFill patternType="solid">
        <fgColor theme="0" tint="-0.34998626667073579"/>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1"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0" fillId="0" borderId="0" xfId="0" applyAlignment="1">
      <alignment vertical="top" wrapText="1"/>
    </xf>
    <xf numFmtId="0" fontId="4" fillId="0" borderId="0" xfId="0" applyFont="1" applyAlignment="1">
      <alignment vertical="center" wrapText="1"/>
    </xf>
    <xf numFmtId="0" fontId="0" fillId="5" borderId="1" xfId="0" applyFill="1" applyBorder="1" applyAlignment="1">
      <alignment horizontal="center" vertical="center" wrapText="1"/>
    </xf>
    <xf numFmtId="0" fontId="0" fillId="0" borderId="0" xfId="0" applyAlignment="1">
      <alignment horizontal="center" vertical="center" wrapText="1"/>
    </xf>
    <xf numFmtId="0" fontId="5"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9" fontId="7" fillId="0" borderId="1" xfId="0" applyNumberFormat="1" applyFont="1" applyBorder="1" applyAlignment="1">
      <alignment horizontal="center" vertical="center" wrapText="1"/>
    </xf>
    <xf numFmtId="9" fontId="8" fillId="6" borderId="1" xfId="2" applyFont="1" applyFill="1" applyBorder="1" applyAlignment="1" applyProtection="1">
      <alignment horizontal="center" vertical="center" wrapText="1"/>
    </xf>
    <xf numFmtId="164" fontId="7" fillId="0" borderId="1" xfId="0" applyNumberFormat="1" applyFont="1" applyBorder="1" applyAlignment="1">
      <alignment horizontal="center" vertical="center" wrapText="1"/>
    </xf>
    <xf numFmtId="41" fontId="6" fillId="6" borderId="1" xfId="1" applyFont="1" applyFill="1" applyBorder="1" applyAlignment="1">
      <alignment horizontal="center" vertical="center" wrapText="1"/>
    </xf>
    <xf numFmtId="9" fontId="7" fillId="7" borderId="1" xfId="1" applyNumberFormat="1" applyFont="1" applyFill="1" applyBorder="1" applyAlignment="1">
      <alignment horizontal="center" vertical="center" wrapText="1"/>
    </xf>
    <xf numFmtId="41" fontId="7" fillId="7" borderId="1" xfId="1" applyFont="1" applyFill="1" applyBorder="1" applyAlignment="1">
      <alignment horizontal="center" vertical="center" wrapText="1"/>
    </xf>
    <xf numFmtId="164" fontId="5" fillId="0" borderId="1" xfId="2" applyNumberFormat="1" applyFont="1" applyBorder="1" applyAlignment="1">
      <alignment horizontal="center" vertical="center" wrapText="1"/>
    </xf>
    <xf numFmtId="0" fontId="6" fillId="6" borderId="1" xfId="1" applyNumberFormat="1" applyFont="1" applyFill="1" applyBorder="1" applyAlignment="1">
      <alignment horizontal="center" vertical="center" wrapText="1"/>
    </xf>
    <xf numFmtId="0" fontId="0" fillId="0" borderId="0" xfId="0" applyAlignment="1">
      <alignment horizontal="center" vertical="center"/>
    </xf>
    <xf numFmtId="0" fontId="5" fillId="0" borderId="11" xfId="0" applyFont="1" applyBorder="1" applyAlignment="1">
      <alignment horizontal="center" vertical="center" wrapText="1"/>
    </xf>
    <xf numFmtId="164" fontId="5" fillId="0" borderId="11" xfId="2" applyNumberFormat="1" applyFont="1" applyBorder="1" applyAlignment="1">
      <alignment horizontal="center" vertical="center" wrapText="1"/>
    </xf>
    <xf numFmtId="1" fontId="6" fillId="6" borderId="9" xfId="0" applyNumberFormat="1" applyFont="1" applyFill="1" applyBorder="1" applyAlignment="1">
      <alignment horizontal="center" vertical="center" wrapText="1"/>
    </xf>
    <xf numFmtId="1" fontId="6" fillId="6" borderId="10" xfId="0" applyNumberFormat="1" applyFont="1" applyFill="1" applyBorder="1" applyAlignment="1">
      <alignment horizontal="center" vertical="center" wrapText="1"/>
    </xf>
    <xf numFmtId="1" fontId="6" fillId="6" borderId="11" xfId="0" applyNumberFormat="1" applyFont="1" applyFill="1" applyBorder="1" applyAlignment="1">
      <alignment horizontal="center" vertical="center" wrapText="1"/>
    </xf>
    <xf numFmtId="1" fontId="6" fillId="0" borderId="9"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9" fontId="9" fillId="6" borderId="9" xfId="2" applyFont="1" applyFill="1" applyBorder="1" applyAlignment="1" applyProtection="1">
      <alignment horizontal="center" vertical="center" wrapText="1"/>
    </xf>
    <xf numFmtId="9" fontId="9" fillId="6" borderId="10" xfId="2" applyFont="1" applyFill="1" applyBorder="1" applyAlignment="1" applyProtection="1">
      <alignment horizontal="center" vertical="center" wrapText="1"/>
    </xf>
    <xf numFmtId="9" fontId="9" fillId="6" borderId="11" xfId="2" applyFont="1" applyFill="1" applyBorder="1" applyAlignment="1" applyProtection="1">
      <alignment horizontal="center" vertical="center" wrapText="1"/>
    </xf>
    <xf numFmtId="0" fontId="0" fillId="8" borderId="12" xfId="0" applyFill="1" applyBorder="1" applyAlignment="1">
      <alignment horizontal="center"/>
    </xf>
    <xf numFmtId="0" fontId="0" fillId="8" borderId="0" xfId="0" applyFill="1" applyAlignment="1">
      <alignment horizontal="center"/>
    </xf>
    <xf numFmtId="0" fontId="0" fillId="8" borderId="13" xfId="0" applyFill="1" applyBorder="1" applyAlignment="1">
      <alignment horizontal="center"/>
    </xf>
    <xf numFmtId="0" fontId="0" fillId="3" borderId="1" xfId="0"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 xfId="0" applyFont="1" applyFill="1" applyBorder="1" applyAlignment="1">
      <alignment horizontal="center" vertical="center" wrapText="1"/>
    </xf>
    <xf numFmtId="1" fontId="6" fillId="6"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9" fontId="9" fillId="6" borderId="1" xfId="2" applyFont="1" applyFill="1" applyBorder="1" applyAlignment="1" applyProtection="1">
      <alignment horizontal="center" vertical="center" wrapText="1"/>
    </xf>
    <xf numFmtId="0" fontId="0" fillId="8" borderId="6"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vertical="top" wrapText="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183D-76FF-4C1E-9C98-693899EDC979}">
  <sheetPr>
    <tabColor rgb="FF00B0F0"/>
  </sheetPr>
  <dimension ref="A2:V66"/>
  <sheetViews>
    <sheetView tabSelected="1" zoomScale="70" zoomScaleNormal="70" workbookViewId="0">
      <selection activeCell="V66" sqref="V66"/>
    </sheetView>
  </sheetViews>
  <sheetFormatPr baseColWidth="10" defaultRowHeight="14.4" x14ac:dyDescent="0.3"/>
  <cols>
    <col min="1" max="1" width="14.109375" customWidth="1"/>
    <col min="2" max="4" width="12.109375" customWidth="1"/>
    <col min="5" max="5" width="30" customWidth="1"/>
    <col min="6" max="6" width="22.6640625" customWidth="1"/>
    <col min="12" max="12" width="30" customWidth="1"/>
    <col min="13" max="13" width="22.6640625" customWidth="1"/>
    <col min="14" max="14" width="10.44140625" bestFit="1" customWidth="1"/>
    <col min="15" max="15" width="10.88671875" bestFit="1" customWidth="1"/>
    <col min="19" max="19" width="30" customWidth="1"/>
    <col min="20" max="20" width="22.6640625" customWidth="1"/>
    <col min="21" max="21" width="10.44140625" bestFit="1" customWidth="1"/>
    <col min="22" max="22" width="10.88671875" bestFit="1" customWidth="1"/>
  </cols>
  <sheetData>
    <row r="2" spans="1:22" x14ac:dyDescent="0.3">
      <c r="A2" s="43" t="s">
        <v>0</v>
      </c>
      <c r="B2" s="43"/>
      <c r="C2" s="43"/>
      <c r="D2" s="43"/>
      <c r="E2" s="43"/>
    </row>
    <row r="3" spans="1:22" ht="15" customHeight="1" x14ac:dyDescent="0.3">
      <c r="A3" s="44" t="s">
        <v>1</v>
      </c>
      <c r="B3" s="44"/>
      <c r="C3" s="44"/>
      <c r="D3" s="44"/>
      <c r="E3" s="44"/>
      <c r="F3" s="1"/>
    </row>
    <row r="4" spans="1:22" x14ac:dyDescent="0.3">
      <c r="A4" s="44"/>
      <c r="B4" s="44"/>
      <c r="C4" s="44"/>
      <c r="D4" s="44"/>
      <c r="E4" s="44"/>
      <c r="F4" s="1"/>
    </row>
    <row r="5" spans="1:22" ht="15" customHeight="1" x14ac:dyDescent="0.3">
      <c r="A5" s="45" t="s">
        <v>2</v>
      </c>
      <c r="B5" s="45"/>
      <c r="C5" s="45"/>
      <c r="D5" s="45"/>
      <c r="E5" s="45"/>
    </row>
    <row r="6" spans="1:22" ht="15" customHeight="1" x14ac:dyDescent="0.3">
      <c r="A6" s="45"/>
      <c r="B6" s="45"/>
      <c r="C6" s="45"/>
      <c r="D6" s="45"/>
      <c r="E6" s="45"/>
    </row>
    <row r="7" spans="1:22" ht="15" customHeight="1" x14ac:dyDescent="0.3">
      <c r="A7" s="44" t="s">
        <v>3</v>
      </c>
      <c r="B7" s="44"/>
      <c r="C7" s="44"/>
      <c r="D7" s="44"/>
      <c r="E7" s="44"/>
    </row>
    <row r="8" spans="1:22" ht="15" customHeight="1" x14ac:dyDescent="0.3">
      <c r="A8" s="44"/>
      <c r="B8" s="44"/>
      <c r="C8" s="44"/>
      <c r="D8" s="44"/>
      <c r="E8" s="44"/>
    </row>
    <row r="9" spans="1:22" ht="14.25" customHeight="1" x14ac:dyDescent="0.3">
      <c r="A9" s="46" t="s">
        <v>4</v>
      </c>
      <c r="B9" s="46"/>
      <c r="C9" s="46"/>
      <c r="D9" s="46"/>
      <c r="E9" s="46"/>
    </row>
    <row r="10" spans="1:22" ht="15" customHeight="1" x14ac:dyDescent="0.3">
      <c r="A10" s="46"/>
      <c r="B10" s="46"/>
      <c r="C10" s="46"/>
      <c r="D10" s="46"/>
      <c r="E10" s="46"/>
    </row>
    <row r="11" spans="1:22" ht="15" customHeight="1" x14ac:dyDescent="0.3">
      <c r="A11" s="1"/>
      <c r="B11" s="1"/>
    </row>
    <row r="12" spans="1:22" ht="15" customHeight="1" x14ac:dyDescent="0.3">
      <c r="A12" s="1"/>
      <c r="B12" s="1"/>
    </row>
    <row r="13" spans="1:22" s="2" customFormat="1" ht="15" customHeight="1" x14ac:dyDescent="0.3">
      <c r="A13" s="41" t="s">
        <v>5</v>
      </c>
      <c r="B13" s="41"/>
      <c r="C13" s="41"/>
      <c r="D13" s="41"/>
      <c r="E13" s="41"/>
      <c r="F13" s="41"/>
      <c r="G13" s="41"/>
      <c r="H13" s="41"/>
      <c r="I13" s="41"/>
      <c r="J13" s="41"/>
      <c r="K13" s="41"/>
      <c r="L13" s="41"/>
      <c r="M13" s="41"/>
      <c r="N13" s="41"/>
      <c r="O13" s="41"/>
      <c r="P13" s="41"/>
      <c r="Q13" s="41"/>
      <c r="R13" s="41"/>
      <c r="S13" s="41"/>
      <c r="T13" s="41"/>
      <c r="U13" s="41"/>
      <c r="V13" s="41"/>
    </row>
    <row r="14" spans="1:22" s="2" customFormat="1" ht="15" customHeight="1" x14ac:dyDescent="0.3">
      <c r="A14" s="42"/>
      <c r="B14" s="42"/>
      <c r="C14" s="42"/>
      <c r="D14" s="42"/>
      <c r="E14" s="42"/>
      <c r="F14" s="42"/>
      <c r="G14" s="42"/>
      <c r="H14" s="42"/>
      <c r="I14" s="42"/>
      <c r="J14" s="42"/>
      <c r="K14" s="42"/>
      <c r="L14" s="42"/>
      <c r="M14" s="42"/>
      <c r="N14" s="42"/>
      <c r="O14" s="42"/>
      <c r="P14" s="42"/>
      <c r="Q14" s="42"/>
      <c r="R14" s="42"/>
      <c r="S14" s="42"/>
      <c r="T14" s="42"/>
      <c r="U14" s="42"/>
      <c r="V14" s="42"/>
    </row>
    <row r="15" spans="1:22" x14ac:dyDescent="0.3">
      <c r="A15" s="30" t="s">
        <v>6</v>
      </c>
      <c r="B15" s="31" t="s">
        <v>7</v>
      </c>
      <c r="C15" s="32"/>
      <c r="D15" s="32"/>
      <c r="E15" s="32"/>
      <c r="F15" s="32"/>
      <c r="G15" s="32"/>
      <c r="H15" s="33"/>
      <c r="I15" s="34" t="s">
        <v>8</v>
      </c>
      <c r="J15" s="34"/>
      <c r="K15" s="34"/>
      <c r="L15" s="34"/>
      <c r="M15" s="34"/>
      <c r="N15" s="34"/>
      <c r="O15" s="34"/>
      <c r="P15" s="34" t="s">
        <v>9</v>
      </c>
      <c r="Q15" s="34"/>
      <c r="R15" s="34"/>
      <c r="S15" s="34"/>
      <c r="T15" s="34"/>
      <c r="U15" s="34"/>
      <c r="V15" s="34"/>
    </row>
    <row r="16" spans="1:22" s="4" customFormat="1" ht="43.2" x14ac:dyDescent="0.3">
      <c r="A16" s="30"/>
      <c r="B16" s="3" t="s">
        <v>10</v>
      </c>
      <c r="C16" s="3" t="s">
        <v>11</v>
      </c>
      <c r="D16" s="3" t="s">
        <v>12</v>
      </c>
      <c r="E16" s="3" t="s">
        <v>13</v>
      </c>
      <c r="F16" s="3" t="s">
        <v>14</v>
      </c>
      <c r="G16" s="3" t="s">
        <v>15</v>
      </c>
      <c r="H16" s="3" t="s">
        <v>16</v>
      </c>
      <c r="I16" s="3" t="s">
        <v>10</v>
      </c>
      <c r="J16" s="3" t="s">
        <v>11</v>
      </c>
      <c r="K16" s="3" t="s">
        <v>12</v>
      </c>
      <c r="L16" s="3" t="s">
        <v>13</v>
      </c>
      <c r="M16" s="3" t="s">
        <v>14</v>
      </c>
      <c r="N16" s="3" t="s">
        <v>17</v>
      </c>
      <c r="O16" s="3" t="s">
        <v>16</v>
      </c>
      <c r="P16" s="3" t="s">
        <v>10</v>
      </c>
      <c r="Q16" s="3" t="s">
        <v>11</v>
      </c>
      <c r="R16" s="3" t="s">
        <v>12</v>
      </c>
      <c r="S16" s="3" t="s">
        <v>13</v>
      </c>
      <c r="T16" s="3" t="s">
        <v>14</v>
      </c>
      <c r="U16" s="3" t="s">
        <v>17</v>
      </c>
      <c r="V16" s="3" t="s">
        <v>16</v>
      </c>
    </row>
    <row r="17" spans="1:22" ht="61.5" customHeight="1" x14ac:dyDescent="0.3">
      <c r="A17" s="5" t="s">
        <v>18</v>
      </c>
      <c r="B17" s="5">
        <v>10</v>
      </c>
      <c r="C17" s="6">
        <v>6</v>
      </c>
      <c r="D17" s="7">
        <v>0.83299999999999996</v>
      </c>
      <c r="E17" s="8" t="s">
        <v>19</v>
      </c>
      <c r="F17" s="35" t="s">
        <v>20</v>
      </c>
      <c r="G17" s="36" t="s">
        <v>21</v>
      </c>
      <c r="H17" s="37" t="s">
        <v>22</v>
      </c>
      <c r="I17" s="5">
        <v>10</v>
      </c>
      <c r="J17" s="6">
        <v>9</v>
      </c>
      <c r="K17" s="7">
        <v>1</v>
      </c>
      <c r="L17" s="8" t="s">
        <v>23</v>
      </c>
      <c r="M17" s="35" t="s">
        <v>20</v>
      </c>
      <c r="N17" s="36" t="s">
        <v>21</v>
      </c>
      <c r="O17" s="37" t="s">
        <v>22</v>
      </c>
      <c r="P17" s="5">
        <v>11</v>
      </c>
      <c r="Q17" s="6">
        <v>12</v>
      </c>
      <c r="R17" s="9">
        <v>0.91700000000000004</v>
      </c>
      <c r="S17" s="8" t="s">
        <v>24</v>
      </c>
      <c r="T17" s="35" t="s">
        <v>20</v>
      </c>
      <c r="U17" s="36" t="s">
        <v>21</v>
      </c>
      <c r="V17" s="37" t="s">
        <v>22</v>
      </c>
    </row>
    <row r="18" spans="1:22" ht="61.5" customHeight="1" x14ac:dyDescent="0.3">
      <c r="A18" s="5" t="s">
        <v>25</v>
      </c>
      <c r="B18" s="5">
        <v>1</v>
      </c>
      <c r="C18" s="6">
        <v>2</v>
      </c>
      <c r="D18" s="7">
        <v>1</v>
      </c>
      <c r="E18" s="8" t="s">
        <v>26</v>
      </c>
      <c r="F18" s="35"/>
      <c r="G18" s="36"/>
      <c r="H18" s="37"/>
      <c r="I18" s="5">
        <v>1</v>
      </c>
      <c r="J18" s="6">
        <v>6</v>
      </c>
      <c r="K18" s="9">
        <v>-0.33300000000000002</v>
      </c>
      <c r="L18" s="8" t="s">
        <v>27</v>
      </c>
      <c r="M18" s="35"/>
      <c r="N18" s="36"/>
      <c r="O18" s="37"/>
      <c r="P18" s="5">
        <v>4</v>
      </c>
      <c r="Q18" s="6">
        <v>6</v>
      </c>
      <c r="R18" s="9">
        <v>0.83299999999999996</v>
      </c>
      <c r="S18" s="8" t="s">
        <v>28</v>
      </c>
      <c r="T18" s="35"/>
      <c r="U18" s="36"/>
      <c r="V18" s="37"/>
    </row>
    <row r="19" spans="1:22" ht="61.5" customHeight="1" x14ac:dyDescent="0.3">
      <c r="A19" s="5" t="s">
        <v>29</v>
      </c>
      <c r="B19" s="5">
        <v>2</v>
      </c>
      <c r="C19" s="6">
        <v>4</v>
      </c>
      <c r="D19" s="7">
        <v>0.75</v>
      </c>
      <c r="E19" s="8" t="s">
        <v>30</v>
      </c>
      <c r="F19" s="35"/>
      <c r="G19" s="36"/>
      <c r="H19" s="37"/>
      <c r="I19" s="5">
        <v>4</v>
      </c>
      <c r="J19" s="6">
        <v>5</v>
      </c>
      <c r="K19" s="7">
        <v>1</v>
      </c>
      <c r="L19" s="8" t="s">
        <v>19</v>
      </c>
      <c r="M19" s="35"/>
      <c r="N19" s="36"/>
      <c r="O19" s="37"/>
      <c r="P19" s="5">
        <v>6</v>
      </c>
      <c r="Q19" s="6">
        <v>4</v>
      </c>
      <c r="R19" s="7">
        <v>1</v>
      </c>
      <c r="S19" s="8" t="s">
        <v>31</v>
      </c>
      <c r="T19" s="35"/>
      <c r="U19" s="36"/>
      <c r="V19" s="37"/>
    </row>
    <row r="20" spans="1:22" ht="61.5" customHeight="1" x14ac:dyDescent="0.3">
      <c r="A20" s="5" t="s">
        <v>32</v>
      </c>
      <c r="B20" s="5">
        <v>4</v>
      </c>
      <c r="C20" s="6">
        <v>9</v>
      </c>
      <c r="D20" s="7">
        <v>0.88900000000000001</v>
      </c>
      <c r="E20" s="8" t="s">
        <v>33</v>
      </c>
      <c r="F20" s="35"/>
      <c r="G20" s="36"/>
      <c r="H20" s="37"/>
      <c r="I20" s="5">
        <v>2</v>
      </c>
      <c r="J20" s="6">
        <v>2</v>
      </c>
      <c r="K20" s="7">
        <v>1</v>
      </c>
      <c r="L20" s="8" t="s">
        <v>34</v>
      </c>
      <c r="M20" s="35"/>
      <c r="N20" s="36"/>
      <c r="O20" s="37"/>
      <c r="P20" s="5">
        <v>8</v>
      </c>
      <c r="Q20" s="6">
        <v>6</v>
      </c>
      <c r="R20" s="7">
        <v>1</v>
      </c>
      <c r="S20" s="8" t="s">
        <v>35</v>
      </c>
      <c r="T20" s="35"/>
      <c r="U20" s="36"/>
      <c r="V20" s="37"/>
    </row>
    <row r="21" spans="1:22" ht="61.5" customHeight="1" x14ac:dyDescent="0.3">
      <c r="A21" s="5" t="s">
        <v>36</v>
      </c>
      <c r="B21" s="5">
        <v>6</v>
      </c>
      <c r="C21" s="6">
        <v>2</v>
      </c>
      <c r="D21" s="7">
        <v>1</v>
      </c>
      <c r="E21" s="8" t="s">
        <v>31</v>
      </c>
      <c r="F21" s="35"/>
      <c r="G21" s="36"/>
      <c r="H21" s="37"/>
      <c r="I21" s="5">
        <v>5</v>
      </c>
      <c r="J21" s="6">
        <v>4</v>
      </c>
      <c r="K21" s="7">
        <v>1</v>
      </c>
      <c r="L21" s="8" t="s">
        <v>31</v>
      </c>
      <c r="M21" s="35"/>
      <c r="N21" s="36"/>
      <c r="O21" s="37"/>
      <c r="P21" s="5">
        <v>4</v>
      </c>
      <c r="Q21" s="6">
        <v>7</v>
      </c>
      <c r="R21" s="9">
        <v>0.85699999999999998</v>
      </c>
      <c r="S21" s="8" t="s">
        <v>24</v>
      </c>
      <c r="T21" s="35"/>
      <c r="U21" s="36"/>
      <c r="V21" s="37"/>
    </row>
    <row r="22" spans="1:22" ht="61.5" customHeight="1" x14ac:dyDescent="0.3">
      <c r="A22" s="5" t="s">
        <v>37</v>
      </c>
      <c r="B22" s="5">
        <v>7</v>
      </c>
      <c r="C22" s="6">
        <v>3</v>
      </c>
      <c r="D22" s="7">
        <v>0.66700000000000004</v>
      </c>
      <c r="E22" s="8" t="s">
        <v>30</v>
      </c>
      <c r="F22" s="35"/>
      <c r="G22" s="36"/>
      <c r="H22" s="37"/>
      <c r="I22" s="5">
        <v>5</v>
      </c>
      <c r="J22" s="6">
        <v>1</v>
      </c>
      <c r="K22" s="7">
        <v>1</v>
      </c>
      <c r="L22" s="8" t="s">
        <v>31</v>
      </c>
      <c r="M22" s="35"/>
      <c r="N22" s="36"/>
      <c r="O22" s="37"/>
      <c r="P22" s="5">
        <v>5</v>
      </c>
      <c r="Q22" s="6">
        <v>10</v>
      </c>
      <c r="R22" s="7">
        <v>0.6</v>
      </c>
      <c r="S22" s="8" t="s">
        <v>38</v>
      </c>
      <c r="T22" s="35"/>
      <c r="U22" s="36"/>
      <c r="V22" s="37"/>
    </row>
    <row r="23" spans="1:22" ht="61.5" customHeight="1" x14ac:dyDescent="0.3">
      <c r="A23" s="5" t="s">
        <v>39</v>
      </c>
      <c r="B23" s="5">
        <v>1</v>
      </c>
      <c r="C23" s="6">
        <v>2</v>
      </c>
      <c r="D23" s="7">
        <v>1</v>
      </c>
      <c r="E23" s="8" t="s">
        <v>40</v>
      </c>
      <c r="F23" s="35"/>
      <c r="G23" s="36"/>
      <c r="H23" s="37"/>
      <c r="I23" s="5">
        <v>1</v>
      </c>
      <c r="J23" s="6">
        <v>1</v>
      </c>
      <c r="K23" s="7">
        <v>1</v>
      </c>
      <c r="L23" s="8" t="s">
        <v>41</v>
      </c>
      <c r="M23" s="35"/>
      <c r="N23" s="36"/>
      <c r="O23" s="37"/>
      <c r="P23" s="5">
        <v>2</v>
      </c>
      <c r="Q23" s="6">
        <v>2</v>
      </c>
      <c r="R23" s="7">
        <v>0</v>
      </c>
      <c r="S23" s="8" t="s">
        <v>42</v>
      </c>
      <c r="T23" s="35"/>
      <c r="U23" s="36"/>
      <c r="V23" s="37"/>
    </row>
    <row r="24" spans="1:22" ht="61.5" customHeight="1" x14ac:dyDescent="0.3">
      <c r="A24" s="5" t="s">
        <v>43</v>
      </c>
      <c r="B24" s="5">
        <v>3</v>
      </c>
      <c r="C24" s="6">
        <v>1</v>
      </c>
      <c r="D24" s="7">
        <v>1</v>
      </c>
      <c r="E24" s="8" t="s">
        <v>40</v>
      </c>
      <c r="F24" s="35"/>
      <c r="G24" s="36"/>
      <c r="H24" s="37"/>
      <c r="I24" s="5">
        <v>3</v>
      </c>
      <c r="J24" s="6">
        <v>2</v>
      </c>
      <c r="K24" s="7">
        <v>1</v>
      </c>
      <c r="L24" s="8" t="s">
        <v>31</v>
      </c>
      <c r="M24" s="35"/>
      <c r="N24" s="36"/>
      <c r="O24" s="37"/>
      <c r="P24" s="5">
        <v>5</v>
      </c>
      <c r="Q24" s="6">
        <v>7</v>
      </c>
      <c r="R24" s="9">
        <v>0.85699999999999998</v>
      </c>
      <c r="S24" s="8" t="s">
        <v>44</v>
      </c>
      <c r="T24" s="35"/>
      <c r="U24" s="36"/>
      <c r="V24" s="37"/>
    </row>
    <row r="25" spans="1:22" ht="61.5" customHeight="1" x14ac:dyDescent="0.3">
      <c r="A25" s="5" t="s">
        <v>45</v>
      </c>
      <c r="B25" s="5">
        <v>8</v>
      </c>
      <c r="C25" s="6">
        <v>3</v>
      </c>
      <c r="D25" s="7">
        <v>0.33300000000000002</v>
      </c>
      <c r="E25" s="8" t="s">
        <v>46</v>
      </c>
      <c r="F25" s="35"/>
      <c r="G25" s="36"/>
      <c r="H25" s="37"/>
      <c r="I25" s="5">
        <v>1</v>
      </c>
      <c r="J25" s="6">
        <v>3</v>
      </c>
      <c r="K25" s="7">
        <v>1</v>
      </c>
      <c r="L25" s="8" t="s">
        <v>31</v>
      </c>
      <c r="M25" s="35"/>
      <c r="N25" s="36"/>
      <c r="O25" s="37"/>
      <c r="P25" s="5">
        <v>2</v>
      </c>
      <c r="Q25" s="6">
        <v>1</v>
      </c>
      <c r="R25" s="7">
        <v>1</v>
      </c>
      <c r="S25" s="8" t="s">
        <v>31</v>
      </c>
      <c r="T25" s="35"/>
      <c r="U25" s="36"/>
      <c r="V25" s="37"/>
    </row>
    <row r="26" spans="1:22" ht="61.5" customHeight="1" x14ac:dyDescent="0.3">
      <c r="A26" s="5" t="s">
        <v>47</v>
      </c>
      <c r="B26" s="5"/>
      <c r="C26" s="10"/>
      <c r="D26" s="11"/>
      <c r="E26" s="8"/>
      <c r="F26" s="35"/>
      <c r="G26" s="36"/>
      <c r="H26" s="37"/>
      <c r="I26" s="5"/>
      <c r="J26" s="10"/>
      <c r="K26" s="12"/>
      <c r="L26" s="8"/>
      <c r="M26" s="35"/>
      <c r="N26" s="36"/>
      <c r="O26" s="37"/>
      <c r="P26" s="5"/>
      <c r="Q26" s="10"/>
      <c r="R26" s="7">
        <v>0</v>
      </c>
      <c r="S26" s="8"/>
      <c r="T26" s="35"/>
      <c r="U26" s="36"/>
      <c r="V26" s="37"/>
    </row>
    <row r="27" spans="1:22" x14ac:dyDescent="0.3">
      <c r="A27" s="5" t="s">
        <v>48</v>
      </c>
      <c r="B27" s="5">
        <f>SUM(B17:B26)</f>
        <v>42</v>
      </c>
      <c r="C27" s="5">
        <f>SUM(C17:C26)</f>
        <v>32</v>
      </c>
      <c r="D27" s="13">
        <f>(84.38-3.13)/100</f>
        <v>0.8125</v>
      </c>
      <c r="E27" s="38"/>
      <c r="F27" s="39"/>
      <c r="G27" s="39"/>
      <c r="H27" s="40"/>
      <c r="I27" s="5">
        <f>SUM(I17:I26)</f>
        <v>32</v>
      </c>
      <c r="J27" s="5">
        <f>SUM(J17:J26)</f>
        <v>33</v>
      </c>
      <c r="K27" s="13">
        <f>(87.88-12.12)/100</f>
        <v>0.75759999999999994</v>
      </c>
      <c r="L27" s="38"/>
      <c r="M27" s="39"/>
      <c r="N27" s="39"/>
      <c r="O27" s="40"/>
      <c r="P27" s="5">
        <f>SUM(P17:P26)</f>
        <v>47</v>
      </c>
      <c r="Q27" s="5">
        <f>SUM(Q17:Q26)</f>
        <v>55</v>
      </c>
      <c r="R27" s="13">
        <f>(87.27-5.45)/100</f>
        <v>0.81819999999999993</v>
      </c>
    </row>
    <row r="32" spans="1:22" x14ac:dyDescent="0.3">
      <c r="A32" s="41" t="s">
        <v>49</v>
      </c>
      <c r="B32" s="41"/>
      <c r="C32" s="41"/>
      <c r="D32" s="41"/>
      <c r="E32" s="41"/>
      <c r="F32" s="41"/>
      <c r="G32" s="41"/>
      <c r="H32" s="41"/>
      <c r="I32" s="41"/>
      <c r="J32" s="41"/>
      <c r="K32" s="41"/>
      <c r="L32" s="41"/>
      <c r="M32" s="41"/>
      <c r="N32" s="41"/>
      <c r="O32" s="41"/>
      <c r="P32" s="41"/>
      <c r="Q32" s="41"/>
      <c r="R32" s="41"/>
      <c r="S32" s="41"/>
      <c r="T32" s="41"/>
      <c r="U32" s="41"/>
      <c r="V32" s="41"/>
    </row>
    <row r="33" spans="1:22" x14ac:dyDescent="0.3">
      <c r="A33" s="42"/>
      <c r="B33" s="42"/>
      <c r="C33" s="42"/>
      <c r="D33" s="42"/>
      <c r="E33" s="42"/>
      <c r="F33" s="42"/>
      <c r="G33" s="42"/>
      <c r="H33" s="42"/>
      <c r="I33" s="42"/>
      <c r="J33" s="42"/>
      <c r="K33" s="42"/>
      <c r="L33" s="42"/>
      <c r="M33" s="42"/>
      <c r="N33" s="42"/>
      <c r="O33" s="42"/>
      <c r="P33" s="42"/>
      <c r="Q33" s="42"/>
      <c r="R33" s="42"/>
      <c r="S33" s="42"/>
      <c r="T33" s="42"/>
      <c r="U33" s="42"/>
      <c r="V33" s="42"/>
    </row>
    <row r="34" spans="1:22" x14ac:dyDescent="0.3">
      <c r="A34" s="30" t="s">
        <v>6</v>
      </c>
      <c r="B34" s="31" t="s">
        <v>50</v>
      </c>
      <c r="C34" s="32"/>
      <c r="D34" s="32"/>
      <c r="E34" s="32"/>
      <c r="F34" s="32"/>
      <c r="G34" s="32"/>
      <c r="H34" s="33"/>
      <c r="I34" s="34" t="s">
        <v>51</v>
      </c>
      <c r="J34" s="34"/>
      <c r="K34" s="34"/>
      <c r="L34" s="34"/>
      <c r="M34" s="34"/>
      <c r="N34" s="34"/>
      <c r="O34" s="34"/>
      <c r="P34" s="34" t="s">
        <v>52</v>
      </c>
      <c r="Q34" s="34"/>
      <c r="R34" s="34"/>
      <c r="S34" s="34"/>
      <c r="T34" s="34"/>
      <c r="U34" s="34"/>
      <c r="V34" s="34"/>
    </row>
    <row r="35" spans="1:22" ht="43.2" x14ac:dyDescent="0.3">
      <c r="A35" s="30"/>
      <c r="B35" s="3" t="s">
        <v>10</v>
      </c>
      <c r="C35" s="3" t="s">
        <v>11</v>
      </c>
      <c r="D35" s="3" t="s">
        <v>12</v>
      </c>
      <c r="E35" s="3" t="s">
        <v>13</v>
      </c>
      <c r="F35" s="3" t="s">
        <v>14</v>
      </c>
      <c r="G35" s="3" t="s">
        <v>15</v>
      </c>
      <c r="H35" s="3" t="s">
        <v>16</v>
      </c>
      <c r="I35" s="3" t="s">
        <v>10</v>
      </c>
      <c r="J35" s="3" t="s">
        <v>11</v>
      </c>
      <c r="K35" s="3" t="s">
        <v>12</v>
      </c>
      <c r="L35" s="3" t="s">
        <v>13</v>
      </c>
      <c r="M35" s="3" t="s">
        <v>14</v>
      </c>
      <c r="N35" s="3" t="s">
        <v>17</v>
      </c>
      <c r="O35" s="3" t="s">
        <v>16</v>
      </c>
      <c r="P35" s="3" t="s">
        <v>10</v>
      </c>
      <c r="Q35" s="3" t="s">
        <v>11</v>
      </c>
      <c r="R35" s="3" t="s">
        <v>12</v>
      </c>
      <c r="S35" s="3" t="s">
        <v>13</v>
      </c>
      <c r="T35" s="3" t="s">
        <v>14</v>
      </c>
      <c r="U35" s="3" t="s">
        <v>17</v>
      </c>
      <c r="V35" s="3" t="s">
        <v>16</v>
      </c>
    </row>
    <row r="36" spans="1:22" ht="60.75" customHeight="1" x14ac:dyDescent="0.3">
      <c r="A36" s="5" t="s">
        <v>18</v>
      </c>
      <c r="B36" s="5">
        <v>8</v>
      </c>
      <c r="C36" s="6">
        <v>9</v>
      </c>
      <c r="D36" s="7">
        <v>0.44400000000000001</v>
      </c>
      <c r="E36" s="8" t="s">
        <v>53</v>
      </c>
      <c r="F36" s="35" t="s">
        <v>54</v>
      </c>
      <c r="G36" s="36" t="s">
        <v>55</v>
      </c>
      <c r="H36" s="37" t="s">
        <v>22</v>
      </c>
      <c r="I36" s="5">
        <v>31</v>
      </c>
      <c r="J36" s="6">
        <v>10</v>
      </c>
      <c r="K36" s="7">
        <v>0.8</v>
      </c>
      <c r="L36" s="8" t="s">
        <v>56</v>
      </c>
      <c r="M36" s="35" t="s">
        <v>54</v>
      </c>
      <c r="N36" s="36" t="s">
        <v>57</v>
      </c>
      <c r="O36" s="37" t="s">
        <v>22</v>
      </c>
      <c r="P36" s="5">
        <v>13</v>
      </c>
      <c r="Q36" s="6">
        <v>16</v>
      </c>
      <c r="R36" s="9">
        <v>0.81299999999999994</v>
      </c>
      <c r="S36" s="8" t="s">
        <v>58</v>
      </c>
      <c r="T36" s="35" t="s">
        <v>54</v>
      </c>
      <c r="U36" s="36" t="s">
        <v>57</v>
      </c>
      <c r="V36" s="37" t="s">
        <v>22</v>
      </c>
    </row>
    <row r="37" spans="1:22" ht="60.75" customHeight="1" x14ac:dyDescent="0.3">
      <c r="A37" s="5" t="s">
        <v>25</v>
      </c>
      <c r="B37" s="5">
        <v>1</v>
      </c>
      <c r="C37" s="6">
        <v>1</v>
      </c>
      <c r="D37" s="7">
        <v>-1</v>
      </c>
      <c r="E37" s="8" t="s">
        <v>59</v>
      </c>
      <c r="F37" s="35"/>
      <c r="G37" s="36"/>
      <c r="H37" s="37"/>
      <c r="I37" s="5">
        <v>9</v>
      </c>
      <c r="J37" s="6"/>
      <c r="K37" s="9">
        <v>0</v>
      </c>
      <c r="L37" s="8"/>
      <c r="M37" s="35"/>
      <c r="N37" s="36"/>
      <c r="O37" s="37"/>
      <c r="P37" s="5">
        <v>3</v>
      </c>
      <c r="Q37" s="6">
        <v>1</v>
      </c>
      <c r="R37" s="9">
        <v>0</v>
      </c>
      <c r="S37" s="8" t="s">
        <v>31</v>
      </c>
      <c r="T37" s="35"/>
      <c r="U37" s="36"/>
      <c r="V37" s="37"/>
    </row>
    <row r="38" spans="1:22" ht="60.75" customHeight="1" x14ac:dyDescent="0.3">
      <c r="A38" s="5" t="s">
        <v>29</v>
      </c>
      <c r="B38" s="5">
        <v>5</v>
      </c>
      <c r="C38" s="6">
        <v>5</v>
      </c>
      <c r="D38" s="7">
        <v>0.6</v>
      </c>
      <c r="E38" s="8" t="s">
        <v>60</v>
      </c>
      <c r="F38" s="35"/>
      <c r="G38" s="36"/>
      <c r="H38" s="37"/>
      <c r="I38" s="5">
        <v>11</v>
      </c>
      <c r="J38" s="6">
        <v>1</v>
      </c>
      <c r="K38" s="7">
        <v>1</v>
      </c>
      <c r="L38" s="8" t="s">
        <v>31</v>
      </c>
      <c r="M38" s="35"/>
      <c r="N38" s="36"/>
      <c r="O38" s="37"/>
      <c r="P38" s="5">
        <v>4</v>
      </c>
      <c r="Q38" s="6">
        <v>6</v>
      </c>
      <c r="R38" s="9">
        <v>0.66700000000000004</v>
      </c>
      <c r="S38" s="8" t="s">
        <v>61</v>
      </c>
      <c r="T38" s="35"/>
      <c r="U38" s="36"/>
      <c r="V38" s="37"/>
    </row>
    <row r="39" spans="1:22" ht="60.75" customHeight="1" x14ac:dyDescent="0.3">
      <c r="A39" s="5" t="s">
        <v>32</v>
      </c>
      <c r="B39" s="5"/>
      <c r="C39" s="6">
        <v>5</v>
      </c>
      <c r="D39" s="7">
        <v>1</v>
      </c>
      <c r="E39" s="8" t="s">
        <v>62</v>
      </c>
      <c r="F39" s="35"/>
      <c r="G39" s="36"/>
      <c r="H39" s="37"/>
      <c r="I39" s="5">
        <v>4</v>
      </c>
      <c r="J39" s="6">
        <v>1</v>
      </c>
      <c r="K39" s="7">
        <v>0</v>
      </c>
      <c r="L39" s="8" t="s">
        <v>63</v>
      </c>
      <c r="M39" s="35"/>
      <c r="N39" s="36"/>
      <c r="O39" s="37"/>
      <c r="P39" s="5">
        <v>6</v>
      </c>
      <c r="Q39" s="6">
        <v>2</v>
      </c>
      <c r="R39" s="7">
        <v>1</v>
      </c>
      <c r="S39" s="8" t="s">
        <v>31</v>
      </c>
      <c r="T39" s="35"/>
      <c r="U39" s="36"/>
      <c r="V39" s="37"/>
    </row>
    <row r="40" spans="1:22" ht="60.75" customHeight="1" x14ac:dyDescent="0.3">
      <c r="A40" s="5" t="s">
        <v>36</v>
      </c>
      <c r="B40" s="5">
        <v>3</v>
      </c>
      <c r="C40" s="6">
        <v>10</v>
      </c>
      <c r="D40" s="7">
        <v>0.2</v>
      </c>
      <c r="E40" s="8" t="s">
        <v>64</v>
      </c>
      <c r="F40" s="35"/>
      <c r="G40" s="36"/>
      <c r="H40" s="37"/>
      <c r="I40" s="5">
        <v>15</v>
      </c>
      <c r="J40" s="6">
        <v>5</v>
      </c>
      <c r="K40" s="7">
        <v>1</v>
      </c>
      <c r="L40" s="8" t="s">
        <v>65</v>
      </c>
      <c r="M40" s="35"/>
      <c r="N40" s="36"/>
      <c r="O40" s="37"/>
      <c r="P40" s="5">
        <v>6</v>
      </c>
      <c r="Q40" s="6">
        <v>6</v>
      </c>
      <c r="R40" s="7">
        <v>1</v>
      </c>
      <c r="S40" s="8" t="s">
        <v>66</v>
      </c>
      <c r="T40" s="35"/>
      <c r="U40" s="36"/>
      <c r="V40" s="37"/>
    </row>
    <row r="41" spans="1:22" ht="60.75" customHeight="1" x14ac:dyDescent="0.3">
      <c r="A41" s="5" t="s">
        <v>37</v>
      </c>
      <c r="B41" s="5">
        <v>6</v>
      </c>
      <c r="C41" s="6">
        <v>2</v>
      </c>
      <c r="D41" s="7">
        <v>-0.5</v>
      </c>
      <c r="E41" s="8" t="s">
        <v>67</v>
      </c>
      <c r="F41" s="35"/>
      <c r="G41" s="36"/>
      <c r="H41" s="37"/>
      <c r="I41" s="5">
        <v>6</v>
      </c>
      <c r="J41" s="6"/>
      <c r="K41" s="7">
        <v>0</v>
      </c>
      <c r="L41" s="8"/>
      <c r="M41" s="35"/>
      <c r="N41" s="36"/>
      <c r="O41" s="37"/>
      <c r="P41" s="5">
        <v>7</v>
      </c>
      <c r="Q41" s="6"/>
      <c r="R41" s="7">
        <v>0</v>
      </c>
      <c r="S41" s="8"/>
      <c r="T41" s="35"/>
      <c r="U41" s="36"/>
      <c r="V41" s="37"/>
    </row>
    <row r="42" spans="1:22" ht="60.75" customHeight="1" x14ac:dyDescent="0.3">
      <c r="A42" s="5" t="s">
        <v>39</v>
      </c>
      <c r="B42" s="5">
        <v>3</v>
      </c>
      <c r="C42" s="6">
        <v>1</v>
      </c>
      <c r="D42" s="7">
        <v>-1</v>
      </c>
      <c r="E42" s="8" t="s">
        <v>68</v>
      </c>
      <c r="F42" s="35"/>
      <c r="G42" s="36"/>
      <c r="H42" s="37"/>
      <c r="I42" s="5">
        <v>4</v>
      </c>
      <c r="J42" s="6">
        <v>2</v>
      </c>
      <c r="K42" s="7">
        <v>0</v>
      </c>
      <c r="L42" s="8" t="s">
        <v>69</v>
      </c>
      <c r="M42" s="35"/>
      <c r="N42" s="36"/>
      <c r="O42" s="37"/>
      <c r="P42" s="5">
        <v>7</v>
      </c>
      <c r="Q42" s="6">
        <v>2</v>
      </c>
      <c r="R42" s="7">
        <v>1</v>
      </c>
      <c r="S42" s="8" t="s">
        <v>70</v>
      </c>
      <c r="T42" s="35"/>
      <c r="U42" s="36"/>
      <c r="V42" s="37"/>
    </row>
    <row r="43" spans="1:22" ht="60.75" customHeight="1" x14ac:dyDescent="0.3">
      <c r="A43" s="5" t="s">
        <v>43</v>
      </c>
      <c r="B43" s="5">
        <v>1</v>
      </c>
      <c r="C43" s="6">
        <v>3</v>
      </c>
      <c r="D43" s="7">
        <v>1</v>
      </c>
      <c r="E43" s="8" t="s">
        <v>31</v>
      </c>
      <c r="F43" s="35"/>
      <c r="G43" s="36"/>
      <c r="H43" s="37"/>
      <c r="I43" s="5">
        <v>4</v>
      </c>
      <c r="J43" s="6">
        <v>3</v>
      </c>
      <c r="K43" s="9">
        <v>0.66700000000000004</v>
      </c>
      <c r="L43" s="8" t="s">
        <v>71</v>
      </c>
      <c r="M43" s="35"/>
      <c r="N43" s="36"/>
      <c r="O43" s="37"/>
      <c r="P43" s="5">
        <v>2</v>
      </c>
      <c r="Q43" s="6">
        <v>4</v>
      </c>
      <c r="R43" s="7">
        <v>0.25</v>
      </c>
      <c r="S43" s="8" t="s">
        <v>72</v>
      </c>
      <c r="T43" s="35"/>
      <c r="U43" s="36"/>
      <c r="V43" s="37"/>
    </row>
    <row r="44" spans="1:22" ht="60.75" customHeight="1" x14ac:dyDescent="0.3">
      <c r="A44" s="5" t="s">
        <v>45</v>
      </c>
      <c r="B44" s="5">
        <v>6</v>
      </c>
      <c r="C44" s="6">
        <v>10</v>
      </c>
      <c r="D44" s="7">
        <v>0.7</v>
      </c>
      <c r="E44" s="8" t="s">
        <v>73</v>
      </c>
      <c r="F44" s="35"/>
      <c r="G44" s="36"/>
      <c r="H44" s="37"/>
      <c r="I44" s="5">
        <v>7</v>
      </c>
      <c r="J44" s="6">
        <v>5</v>
      </c>
      <c r="K44" s="7">
        <v>0.8</v>
      </c>
      <c r="L44" s="8" t="s">
        <v>71</v>
      </c>
      <c r="M44" s="35"/>
      <c r="N44" s="36"/>
      <c r="O44" s="37"/>
      <c r="P44" s="5">
        <v>4</v>
      </c>
      <c r="Q44" s="6">
        <v>2</v>
      </c>
      <c r="R44" s="7">
        <v>1</v>
      </c>
      <c r="S44" s="8" t="s">
        <v>74</v>
      </c>
      <c r="T44" s="35"/>
      <c r="U44" s="36"/>
      <c r="V44" s="37"/>
    </row>
    <row r="45" spans="1:22" s="15" customFormat="1" ht="60.75" customHeight="1" x14ac:dyDescent="0.3">
      <c r="A45" s="5" t="s">
        <v>47</v>
      </c>
      <c r="B45" s="5"/>
      <c r="C45" s="10"/>
      <c r="D45" s="11"/>
      <c r="E45" s="8"/>
      <c r="F45" s="35"/>
      <c r="G45" s="36"/>
      <c r="H45" s="37"/>
      <c r="I45" s="5"/>
      <c r="J45" s="14">
        <v>4</v>
      </c>
      <c r="K45" s="7">
        <v>1</v>
      </c>
      <c r="L45" s="8" t="s">
        <v>31</v>
      </c>
      <c r="M45" s="35"/>
      <c r="N45" s="36"/>
      <c r="O45" s="37"/>
      <c r="P45" s="5"/>
      <c r="Q45" s="6">
        <v>5</v>
      </c>
      <c r="R45" s="7">
        <v>1</v>
      </c>
      <c r="S45" s="8" t="s">
        <v>58</v>
      </c>
      <c r="T45" s="35"/>
      <c r="U45" s="36"/>
      <c r="V45" s="37"/>
    </row>
    <row r="46" spans="1:22" x14ac:dyDescent="0.3">
      <c r="A46" s="5" t="s">
        <v>48</v>
      </c>
      <c r="B46" s="5">
        <f>SUM(B36:B45)</f>
        <v>33</v>
      </c>
      <c r="C46" s="5">
        <f>SUM(C36:C45)</f>
        <v>46</v>
      </c>
      <c r="D46" s="13">
        <f>(63.04-17.39)/100</f>
        <v>0.45649999999999996</v>
      </c>
      <c r="E46" s="38"/>
      <c r="F46" s="39"/>
      <c r="G46" s="39"/>
      <c r="H46" s="40"/>
      <c r="I46" s="5">
        <f>SUM(I36:I45)</f>
        <v>91</v>
      </c>
      <c r="J46" s="5">
        <f>SUM(J36:J45)</f>
        <v>31</v>
      </c>
      <c r="K46" s="13">
        <f>(80.65-3.23)/100</f>
        <v>0.7742</v>
      </c>
      <c r="L46" s="38"/>
      <c r="M46" s="39"/>
      <c r="N46" s="39"/>
      <c r="O46" s="40"/>
      <c r="P46" s="5">
        <f>SUM(P36:P45)</f>
        <v>52</v>
      </c>
      <c r="Q46" s="5">
        <f>SUM(Q36:Q45)</f>
        <v>44</v>
      </c>
      <c r="R46" s="13">
        <f>(86.96-4.35)/100</f>
        <v>0.82609999999999995</v>
      </c>
    </row>
    <row r="51" spans="1:22" ht="15" customHeight="1" x14ac:dyDescent="0.3">
      <c r="A51" s="41" t="s">
        <v>75</v>
      </c>
      <c r="B51" s="41"/>
      <c r="C51" s="41"/>
      <c r="D51" s="41"/>
      <c r="E51" s="41"/>
      <c r="F51" s="41"/>
      <c r="G51" s="41"/>
      <c r="H51" s="41"/>
      <c r="I51" s="41"/>
      <c r="J51" s="41"/>
      <c r="K51" s="41"/>
      <c r="L51" s="41"/>
      <c r="M51" s="41"/>
      <c r="N51" s="41"/>
      <c r="O51" s="41"/>
      <c r="P51" s="41"/>
      <c r="Q51" s="41"/>
      <c r="R51" s="41"/>
      <c r="S51" s="41"/>
      <c r="T51" s="41"/>
      <c r="U51" s="41"/>
      <c r="V51" s="41"/>
    </row>
    <row r="52" spans="1:22" ht="15" customHeight="1" x14ac:dyDescent="0.3">
      <c r="A52" s="42"/>
      <c r="B52" s="42"/>
      <c r="C52" s="42"/>
      <c r="D52" s="42"/>
      <c r="E52" s="42"/>
      <c r="F52" s="42"/>
      <c r="G52" s="42"/>
      <c r="H52" s="42"/>
      <c r="I52" s="42"/>
      <c r="J52" s="42"/>
      <c r="K52" s="42"/>
      <c r="L52" s="42"/>
      <c r="M52" s="42"/>
      <c r="N52" s="42"/>
      <c r="O52" s="42"/>
      <c r="P52" s="42"/>
      <c r="Q52" s="42"/>
      <c r="R52" s="42"/>
      <c r="S52" s="42"/>
      <c r="T52" s="42"/>
      <c r="U52" s="42"/>
      <c r="V52" s="42"/>
    </row>
    <row r="53" spans="1:22" x14ac:dyDescent="0.3">
      <c r="A53" s="30" t="s">
        <v>6</v>
      </c>
      <c r="B53" s="31" t="s">
        <v>76</v>
      </c>
      <c r="C53" s="32"/>
      <c r="D53" s="32"/>
      <c r="E53" s="32"/>
      <c r="F53" s="32"/>
      <c r="G53" s="32"/>
      <c r="H53" s="33"/>
      <c r="I53" s="34" t="s">
        <v>77</v>
      </c>
      <c r="J53" s="34"/>
      <c r="K53" s="34"/>
      <c r="L53" s="34"/>
      <c r="M53" s="34"/>
      <c r="N53" s="34"/>
      <c r="O53" s="34"/>
      <c r="P53" s="34" t="s">
        <v>78</v>
      </c>
      <c r="Q53" s="34"/>
      <c r="R53" s="34"/>
      <c r="S53" s="34"/>
      <c r="T53" s="34"/>
      <c r="U53" s="34"/>
      <c r="V53" s="34"/>
    </row>
    <row r="54" spans="1:22" ht="43.2" x14ac:dyDescent="0.3">
      <c r="A54" s="30"/>
      <c r="B54" s="3" t="s">
        <v>10</v>
      </c>
      <c r="C54" s="3" t="s">
        <v>11</v>
      </c>
      <c r="D54" s="3" t="s">
        <v>12</v>
      </c>
      <c r="E54" s="3" t="s">
        <v>13</v>
      </c>
      <c r="F54" s="3" t="s">
        <v>14</v>
      </c>
      <c r="G54" s="3" t="s">
        <v>15</v>
      </c>
      <c r="H54" s="3" t="s">
        <v>16</v>
      </c>
      <c r="I54" s="3" t="s">
        <v>10</v>
      </c>
      <c r="J54" s="3" t="s">
        <v>11</v>
      </c>
      <c r="K54" s="3" t="s">
        <v>12</v>
      </c>
      <c r="L54" s="3" t="s">
        <v>13</v>
      </c>
      <c r="M54" s="3" t="s">
        <v>14</v>
      </c>
      <c r="N54" s="3" t="s">
        <v>17</v>
      </c>
      <c r="O54" s="3" t="s">
        <v>16</v>
      </c>
      <c r="P54" s="3" t="s">
        <v>10</v>
      </c>
      <c r="Q54" s="3" t="s">
        <v>11</v>
      </c>
      <c r="R54" s="3" t="s">
        <v>12</v>
      </c>
      <c r="S54" s="3" t="s">
        <v>13</v>
      </c>
      <c r="T54" s="3" t="s">
        <v>14</v>
      </c>
      <c r="U54" s="3" t="s">
        <v>17</v>
      </c>
      <c r="V54" s="3" t="s">
        <v>16</v>
      </c>
    </row>
    <row r="55" spans="1:22" ht="60.75" customHeight="1" x14ac:dyDescent="0.3">
      <c r="A55" s="5" t="s">
        <v>18</v>
      </c>
      <c r="B55" s="5">
        <v>10</v>
      </c>
      <c r="C55" s="6">
        <v>8</v>
      </c>
      <c r="D55" s="7">
        <v>0.75</v>
      </c>
      <c r="E55" s="8" t="s">
        <v>79</v>
      </c>
      <c r="F55" s="18" t="s">
        <v>102</v>
      </c>
      <c r="G55" s="21" t="s">
        <v>104</v>
      </c>
      <c r="H55" s="24" t="s">
        <v>22</v>
      </c>
      <c r="I55" s="5">
        <v>17</v>
      </c>
      <c r="J55" s="6">
        <v>19</v>
      </c>
      <c r="K55" s="9">
        <v>0.78900000000000003</v>
      </c>
      <c r="L55" s="8" t="s">
        <v>80</v>
      </c>
      <c r="M55" s="18" t="s">
        <v>103</v>
      </c>
      <c r="N55" s="21" t="s">
        <v>104</v>
      </c>
      <c r="O55" s="24" t="s">
        <v>22</v>
      </c>
      <c r="P55" s="5">
        <v>10</v>
      </c>
      <c r="Q55" s="6">
        <v>13</v>
      </c>
      <c r="R55" s="9">
        <v>0.69199999999999995</v>
      </c>
      <c r="S55" s="8" t="s">
        <v>81</v>
      </c>
      <c r="T55" s="18" t="s">
        <v>105</v>
      </c>
      <c r="U55" s="21" t="s">
        <v>106</v>
      </c>
      <c r="V55" s="24" t="s">
        <v>22</v>
      </c>
    </row>
    <row r="56" spans="1:22" ht="60.75" customHeight="1" x14ac:dyDescent="0.3">
      <c r="A56" s="5" t="s">
        <v>25</v>
      </c>
      <c r="B56" s="5">
        <v>10</v>
      </c>
      <c r="C56" s="6">
        <v>1</v>
      </c>
      <c r="D56" s="7">
        <v>1</v>
      </c>
      <c r="E56" s="8" t="s">
        <v>82</v>
      </c>
      <c r="F56" s="19"/>
      <c r="G56" s="22"/>
      <c r="H56" s="25"/>
      <c r="I56" s="5">
        <v>2</v>
      </c>
      <c r="J56" s="6">
        <v>7</v>
      </c>
      <c r="K56" s="9">
        <v>0.42899999999999999</v>
      </c>
      <c r="L56" s="8" t="s">
        <v>83</v>
      </c>
      <c r="M56" s="19"/>
      <c r="N56" s="22"/>
      <c r="O56" s="25"/>
      <c r="P56" s="5">
        <v>3</v>
      </c>
      <c r="Q56" s="6"/>
      <c r="R56" s="9"/>
      <c r="S56" s="8"/>
      <c r="T56" s="19"/>
      <c r="U56" s="22"/>
      <c r="V56" s="25"/>
    </row>
    <row r="57" spans="1:22" ht="60.75" customHeight="1" x14ac:dyDescent="0.3">
      <c r="A57" s="5" t="s">
        <v>29</v>
      </c>
      <c r="B57" s="5">
        <v>1</v>
      </c>
      <c r="C57" s="6">
        <v>2</v>
      </c>
      <c r="D57" s="7">
        <v>0.5</v>
      </c>
      <c r="E57" s="8" t="s">
        <v>84</v>
      </c>
      <c r="F57" s="19"/>
      <c r="G57" s="22"/>
      <c r="H57" s="25"/>
      <c r="I57" s="5">
        <v>6</v>
      </c>
      <c r="J57" s="6">
        <v>5</v>
      </c>
      <c r="K57" s="7">
        <v>0.8</v>
      </c>
      <c r="L57" s="8" t="s">
        <v>85</v>
      </c>
      <c r="M57" s="19"/>
      <c r="N57" s="22"/>
      <c r="O57" s="25"/>
      <c r="P57" s="5">
        <v>4</v>
      </c>
      <c r="Q57" s="6">
        <v>4</v>
      </c>
      <c r="R57" s="9">
        <v>0.5</v>
      </c>
      <c r="S57" s="8" t="s">
        <v>86</v>
      </c>
      <c r="T57" s="19"/>
      <c r="U57" s="22"/>
      <c r="V57" s="25"/>
    </row>
    <row r="58" spans="1:22" ht="60.75" customHeight="1" x14ac:dyDescent="0.3">
      <c r="A58" s="5" t="s">
        <v>32</v>
      </c>
      <c r="B58" s="5">
        <v>1</v>
      </c>
      <c r="C58" s="6">
        <v>3</v>
      </c>
      <c r="D58" s="7" t="s">
        <v>87</v>
      </c>
      <c r="E58" s="8" t="s">
        <v>88</v>
      </c>
      <c r="F58" s="19"/>
      <c r="G58" s="22"/>
      <c r="H58" s="25"/>
      <c r="I58" s="5">
        <v>6</v>
      </c>
      <c r="J58" s="6">
        <v>3</v>
      </c>
      <c r="K58" s="7">
        <v>0</v>
      </c>
      <c r="L58" s="8" t="s">
        <v>89</v>
      </c>
      <c r="M58" s="19"/>
      <c r="N58" s="22"/>
      <c r="O58" s="25"/>
      <c r="P58" s="5">
        <v>3</v>
      </c>
      <c r="Q58" s="6">
        <v>2</v>
      </c>
      <c r="R58" s="7">
        <v>1</v>
      </c>
      <c r="S58" s="8" t="s">
        <v>90</v>
      </c>
      <c r="T58" s="19"/>
      <c r="U58" s="22"/>
      <c r="V58" s="25"/>
    </row>
    <row r="59" spans="1:22" ht="60.75" customHeight="1" x14ac:dyDescent="0.3">
      <c r="A59" s="5" t="s">
        <v>36</v>
      </c>
      <c r="B59" s="5">
        <v>3</v>
      </c>
      <c r="C59" s="6">
        <v>3</v>
      </c>
      <c r="D59" s="9">
        <v>0.66700000000000004</v>
      </c>
      <c r="E59" s="8" t="s">
        <v>79</v>
      </c>
      <c r="F59" s="19"/>
      <c r="G59" s="22"/>
      <c r="H59" s="25"/>
      <c r="I59" s="5">
        <v>5</v>
      </c>
      <c r="J59" s="6">
        <v>5</v>
      </c>
      <c r="K59" s="7">
        <v>0.8</v>
      </c>
      <c r="L59" s="8" t="s">
        <v>91</v>
      </c>
      <c r="M59" s="19"/>
      <c r="N59" s="22"/>
      <c r="O59" s="25"/>
      <c r="P59" s="5">
        <v>2</v>
      </c>
      <c r="Q59" s="6">
        <v>1</v>
      </c>
      <c r="R59" s="7">
        <v>1</v>
      </c>
      <c r="S59" s="8" t="s">
        <v>82</v>
      </c>
      <c r="T59" s="19"/>
      <c r="U59" s="22"/>
      <c r="V59" s="25"/>
    </row>
    <row r="60" spans="1:22" ht="60.75" customHeight="1" x14ac:dyDescent="0.3">
      <c r="A60" s="5" t="s">
        <v>37</v>
      </c>
      <c r="B60" s="5">
        <v>5</v>
      </c>
      <c r="C60" s="6">
        <v>6</v>
      </c>
      <c r="D60" s="9">
        <v>0.83299999999999996</v>
      </c>
      <c r="E60" s="8" t="s">
        <v>92</v>
      </c>
      <c r="F60" s="19"/>
      <c r="G60" s="22"/>
      <c r="H60" s="25"/>
      <c r="I60" s="5">
        <v>4</v>
      </c>
      <c r="J60" s="6">
        <v>2</v>
      </c>
      <c r="K60" s="7">
        <v>0</v>
      </c>
      <c r="L60" s="8" t="s">
        <v>93</v>
      </c>
      <c r="M60" s="19"/>
      <c r="N60" s="22"/>
      <c r="O60" s="25"/>
      <c r="P60" s="5">
        <v>1</v>
      </c>
      <c r="Q60" s="6">
        <v>1</v>
      </c>
      <c r="R60" s="7">
        <v>1</v>
      </c>
      <c r="S60" s="8" t="s">
        <v>82</v>
      </c>
      <c r="T60" s="19"/>
      <c r="U60" s="22"/>
      <c r="V60" s="25"/>
    </row>
    <row r="61" spans="1:22" ht="60.75" customHeight="1" x14ac:dyDescent="0.3">
      <c r="A61" s="5" t="s">
        <v>39</v>
      </c>
      <c r="B61" s="5">
        <v>1</v>
      </c>
      <c r="C61" s="6">
        <v>2</v>
      </c>
      <c r="D61" s="7">
        <v>1</v>
      </c>
      <c r="E61" s="8" t="s">
        <v>94</v>
      </c>
      <c r="F61" s="19"/>
      <c r="G61" s="22"/>
      <c r="H61" s="25"/>
      <c r="I61" s="5">
        <v>2</v>
      </c>
      <c r="J61" s="6">
        <v>1</v>
      </c>
      <c r="K61" s="7">
        <v>1</v>
      </c>
      <c r="L61" s="8" t="s">
        <v>82</v>
      </c>
      <c r="M61" s="19"/>
      <c r="N61" s="22"/>
      <c r="O61" s="25"/>
      <c r="P61" s="5">
        <v>3</v>
      </c>
      <c r="Q61" s="6">
        <v>1</v>
      </c>
      <c r="R61" s="7">
        <v>-1</v>
      </c>
      <c r="S61" s="8" t="s">
        <v>95</v>
      </c>
      <c r="T61" s="19"/>
      <c r="U61" s="22"/>
      <c r="V61" s="25"/>
    </row>
    <row r="62" spans="1:22" ht="60.75" customHeight="1" x14ac:dyDescent="0.3">
      <c r="A62" s="5" t="s">
        <v>43</v>
      </c>
      <c r="B62" s="5">
        <v>5</v>
      </c>
      <c r="C62" s="6">
        <v>6</v>
      </c>
      <c r="D62" s="9">
        <v>0.66700000000000004</v>
      </c>
      <c r="E62" s="8" t="s">
        <v>96</v>
      </c>
      <c r="F62" s="19"/>
      <c r="G62" s="22"/>
      <c r="H62" s="25"/>
      <c r="I62" s="5">
        <v>4</v>
      </c>
      <c r="J62" s="6">
        <v>3</v>
      </c>
      <c r="K62" s="9">
        <v>0.66700000000000004</v>
      </c>
      <c r="L62" s="8" t="s">
        <v>97</v>
      </c>
      <c r="M62" s="19"/>
      <c r="N62" s="22"/>
      <c r="O62" s="25"/>
      <c r="P62" s="5">
        <v>1</v>
      </c>
      <c r="Q62" s="6">
        <v>4</v>
      </c>
      <c r="R62" s="7">
        <v>0.75</v>
      </c>
      <c r="S62" s="8" t="s">
        <v>98</v>
      </c>
      <c r="T62" s="19"/>
      <c r="U62" s="22"/>
      <c r="V62" s="25"/>
    </row>
    <row r="63" spans="1:22" ht="60.75" customHeight="1" x14ac:dyDescent="0.3">
      <c r="A63" s="5" t="s">
        <v>45</v>
      </c>
      <c r="B63" s="5">
        <v>4</v>
      </c>
      <c r="C63" s="6">
        <v>2</v>
      </c>
      <c r="D63" s="7">
        <v>1</v>
      </c>
      <c r="E63" s="8" t="s">
        <v>82</v>
      </c>
      <c r="F63" s="19"/>
      <c r="G63" s="22"/>
      <c r="H63" s="25"/>
      <c r="I63" s="5">
        <v>2</v>
      </c>
      <c r="J63" s="6">
        <v>4</v>
      </c>
      <c r="K63" s="7">
        <v>0.5</v>
      </c>
      <c r="L63" s="8" t="s">
        <v>99</v>
      </c>
      <c r="M63" s="19"/>
      <c r="N63" s="22"/>
      <c r="O63" s="25"/>
      <c r="P63" s="5">
        <v>2</v>
      </c>
      <c r="Q63" s="6"/>
      <c r="R63" s="7"/>
      <c r="S63" s="8"/>
      <c r="T63" s="19"/>
      <c r="U63" s="22"/>
      <c r="V63" s="25"/>
    </row>
    <row r="64" spans="1:22" ht="60.75" customHeight="1" x14ac:dyDescent="0.3">
      <c r="A64" s="5" t="s">
        <v>47</v>
      </c>
      <c r="B64" s="5"/>
      <c r="C64" s="6">
        <v>5</v>
      </c>
      <c r="D64" s="7">
        <v>0.8</v>
      </c>
      <c r="E64" s="8" t="s">
        <v>100</v>
      </c>
      <c r="F64" s="19"/>
      <c r="G64" s="22"/>
      <c r="H64" s="25"/>
      <c r="I64" s="5"/>
      <c r="J64" s="6">
        <v>7</v>
      </c>
      <c r="K64" s="9">
        <v>0.85699999999999998</v>
      </c>
      <c r="L64" s="8" t="s">
        <v>99</v>
      </c>
      <c r="M64" s="19"/>
      <c r="N64" s="22"/>
      <c r="O64" s="25"/>
      <c r="P64" s="5"/>
      <c r="Q64" s="6"/>
      <c r="R64" s="7"/>
      <c r="S64" s="8"/>
      <c r="T64" s="19"/>
      <c r="U64" s="22"/>
      <c r="V64" s="25"/>
    </row>
    <row r="65" spans="1:22" ht="60.75" customHeight="1" x14ac:dyDescent="0.3">
      <c r="A65" s="5" t="s">
        <v>101</v>
      </c>
      <c r="B65" s="5"/>
      <c r="C65" s="6"/>
      <c r="D65" s="7"/>
      <c r="E65" s="8"/>
      <c r="F65" s="20"/>
      <c r="G65" s="23"/>
      <c r="H65" s="26"/>
      <c r="I65" s="5"/>
      <c r="J65" s="6">
        <v>1</v>
      </c>
      <c r="K65" s="7">
        <v>1</v>
      </c>
      <c r="L65" s="8" t="s">
        <v>82</v>
      </c>
      <c r="M65" s="20"/>
      <c r="N65" s="23"/>
      <c r="O65" s="26"/>
      <c r="P65" s="5"/>
      <c r="Q65" s="6"/>
      <c r="R65" s="7"/>
      <c r="S65" s="8"/>
      <c r="T65" s="20"/>
      <c r="U65" s="23"/>
      <c r="V65" s="26"/>
    </row>
    <row r="66" spans="1:22" x14ac:dyDescent="0.3">
      <c r="A66" s="16" t="s">
        <v>48</v>
      </c>
      <c r="B66" s="16">
        <f>SUM(B55:B64)</f>
        <v>40</v>
      </c>
      <c r="C66" s="16">
        <f>SUM(C55:C64)</f>
        <v>38</v>
      </c>
      <c r="D66" s="17">
        <f>(78.95-5.26)/100</f>
        <v>0.7369</v>
      </c>
      <c r="E66" s="27"/>
      <c r="F66" s="28"/>
      <c r="G66" s="28"/>
      <c r="H66" s="29"/>
      <c r="I66" s="16">
        <f>SUM(I55:I64)</f>
        <v>48</v>
      </c>
      <c r="J66" s="16">
        <f>SUM(J55:J65)</f>
        <v>57</v>
      </c>
      <c r="K66" s="17">
        <f>(77.19-10.53)/100</f>
        <v>0.66659999999999997</v>
      </c>
      <c r="L66" s="27"/>
      <c r="M66" s="28"/>
      <c r="N66" s="28"/>
      <c r="O66" s="29"/>
      <c r="P66" s="16">
        <f>SUM(P55:P64)</f>
        <v>29</v>
      </c>
      <c r="Q66" s="16">
        <f>SUM(Q55:Q64)</f>
        <v>26</v>
      </c>
      <c r="R66" s="17">
        <f>(80.77-15.38)/100</f>
        <v>0.65390000000000004</v>
      </c>
    </row>
  </sheetData>
  <mergeCells count="53">
    <mergeCell ref="A13:V14"/>
    <mergeCell ref="A2:E2"/>
    <mergeCell ref="A3:E4"/>
    <mergeCell ref="A5:E6"/>
    <mergeCell ref="A7:E8"/>
    <mergeCell ref="A9:E10"/>
    <mergeCell ref="A32:V33"/>
    <mergeCell ref="A15:A16"/>
    <mergeCell ref="B15:H15"/>
    <mergeCell ref="I15:O15"/>
    <mergeCell ref="P15:V15"/>
    <mergeCell ref="F17:F26"/>
    <mergeCell ref="G17:G26"/>
    <mergeCell ref="H17:H26"/>
    <mergeCell ref="M17:M26"/>
    <mergeCell ref="N17:N26"/>
    <mergeCell ref="O17:O26"/>
    <mergeCell ref="T17:T26"/>
    <mergeCell ref="U17:U26"/>
    <mergeCell ref="V17:V26"/>
    <mergeCell ref="E27:H27"/>
    <mergeCell ref="L27:O27"/>
    <mergeCell ref="A51:V52"/>
    <mergeCell ref="A34:A35"/>
    <mergeCell ref="B34:H34"/>
    <mergeCell ref="I34:O34"/>
    <mergeCell ref="P34:V34"/>
    <mergeCell ref="F36:F45"/>
    <mergeCell ref="G36:G45"/>
    <mergeCell ref="H36:H45"/>
    <mergeCell ref="M36:M45"/>
    <mergeCell ref="N36:N45"/>
    <mergeCell ref="O36:O45"/>
    <mergeCell ref="T36:T45"/>
    <mergeCell ref="U36:U45"/>
    <mergeCell ref="V36:V45"/>
    <mergeCell ref="E46:H46"/>
    <mergeCell ref="L46:O46"/>
    <mergeCell ref="A53:A54"/>
    <mergeCell ref="B53:H53"/>
    <mergeCell ref="I53:O53"/>
    <mergeCell ref="P53:V53"/>
    <mergeCell ref="F55:F65"/>
    <mergeCell ref="G55:G65"/>
    <mergeCell ref="H55:H65"/>
    <mergeCell ref="M55:M65"/>
    <mergeCell ref="N55:N65"/>
    <mergeCell ref="O55:O65"/>
    <mergeCell ref="T55:T65"/>
    <mergeCell ref="U55:U65"/>
    <mergeCell ref="V55:V65"/>
    <mergeCell ref="E66:H66"/>
    <mergeCell ref="L66:O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fuente VM 2024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Veloza</dc:creator>
  <cp:lastModifiedBy>Elias Veloza</cp:lastModifiedBy>
  <dcterms:created xsi:type="dcterms:W3CDTF">2024-11-11T17:37:36Z</dcterms:created>
  <dcterms:modified xsi:type="dcterms:W3CDTF">2024-11-24T16:19:00Z</dcterms:modified>
</cp:coreProperties>
</file>